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5311" windowWidth="11925" windowHeight="754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<sst xmlns="http://schemas.openxmlformats.org/spreadsheetml/2006/main" count="29" uniqueCount="29">
  <si>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grade
ou
catégorie</t>
  </si>
  <si>
    <t>MF</t>
  </si>
  <si>
    <t>PV</t>
  </si>
  <si>
    <t>MF 
+
 1 PV</t>
  </si>
  <si>
    <t>MF 
+
 2 PV</t>
  </si>
  <si>
    <t>MF 
+
 3 PV</t>
  </si>
  <si>
    <t>MF 
+
 4 PV</t>
  </si>
  <si>
    <t>MF 
+
 5 PV</t>
  </si>
  <si>
    <t>MF 
+
 6 PV</t>
  </si>
  <si>
    <t>MF 
+
7 PV</t>
  </si>
  <si>
    <t>MF 
+
8 PV</t>
  </si>
  <si>
    <t>MF 
+
9 PV</t>
  </si>
  <si>
    <t>MF 
+
10 PV</t>
  </si>
  <si>
    <t>MF 
+
11 PV</t>
  </si>
  <si>
    <t>MF 
+
12 PV</t>
  </si>
  <si>
    <t>50 ter rue de MALTE</t>
  </si>
  <si>
    <t>75011 PARIS</t>
  </si>
  <si>
    <t>Adjoints</t>
  </si>
  <si>
    <t>IDF</t>
  </si>
  <si>
    <t>prime   de technicité</t>
  </si>
  <si>
    <t>Ct Classe Except</t>
  </si>
  <si>
    <t>Ct Classe Sup</t>
  </si>
  <si>
    <t>Ct Classe Norm.</t>
  </si>
  <si>
    <t>http://itefa.unsa.org</t>
  </si>
  <si>
    <r>
      <t xml:space="preserve">            R</t>
    </r>
    <r>
      <rPr>
        <sz val="20"/>
        <rFont val="Arial"/>
        <family val="0"/>
      </rPr>
      <t>É</t>
    </r>
    <r>
      <rPr>
        <sz val="20"/>
        <rFont val="Dutch"/>
        <family val="0"/>
      </rPr>
      <t>MUN</t>
    </r>
    <r>
      <rPr>
        <sz val="20"/>
        <rFont val="Arial"/>
        <family val="0"/>
      </rPr>
      <t>É</t>
    </r>
    <r>
      <rPr>
        <sz val="20"/>
        <rFont val="Dutch"/>
        <family val="0"/>
      </rPr>
      <t xml:space="preserve">RATIONS ACCESSOIRES </t>
    </r>
    <r>
      <rPr>
        <sz val="20"/>
        <color indexed="10"/>
        <rFont val="Dutch"/>
        <family val="0"/>
      </rPr>
      <t>MENSUELLES</t>
    </r>
  </si>
  <si>
    <t>APPLICABLES  AUX  PERSONNELS  DES  S D T E F P (Ile de France)</t>
  </si>
  <si>
    <t>itefa@unsa.org</t>
  </si>
  <si>
    <r>
      <t>(</t>
    </r>
    <r>
      <rPr>
        <sz val="10"/>
        <rFont val="Dutch"/>
        <family val="0"/>
      </rPr>
      <t>06,07,71,46,75</t>
    </r>
  </si>
  <si>
    <t>ANNEE  2008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</si>
</sst>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6">
    <font>
      <sz val="10"/>
      <name val="Dutch"/>
      <family val="0"/>
    </font>
    <font>
      <b/>
      <sz val="10"/>
      <name val="Dutch"/>
      <family val="0"/>
    </font>
    <font>
      <i/>
      <sz val="10"/>
      <name val="Dutch"/>
      <family val="0"/>
    </font>
    <font>
      <b/>
      <i/>
      <sz val="10"/>
      <name val="Dutch"/>
      <family val="0"/>
    </font>
    <font>
      <b/>
      <sz val="24"/>
      <name val="Dutch"/>
      <family val="0"/>
    </font>
    <font>
      <b/>
      <sz val="8"/>
      <name val="Dutch"/>
      <family val="0"/>
    </font>
    <font>
      <b/>
      <sz val="18"/>
      <name val="Dutch"/>
      <family val="0"/>
    </font>
    <font>
      <b/>
      <sz val="10"/>
      <color indexed="10"/>
      <name val="Dutch"/>
      <family val="0"/>
    </font>
    <font>
      <sz val="10"/>
      <color indexed="12"/>
      <name val="Dutch"/>
      <family val="0"/>
    </font>
    <font>
      <b/>
      <sz val="8"/>
      <color indexed="12"/>
      <name val="Dutch"/>
      <family val="0"/>
    </font>
    <font>
      <b/>
      <sz val="18"/>
      <color indexed="10"/>
      <name val="Dutch"/>
      <family val="0"/>
    </font>
    <font>
      <b/>
      <sz val="10"/>
      <color indexed="12"/>
      <name val="Dutch"/>
      <family val="0"/>
    </font>
    <font>
      <sz val="10"/>
      <color indexed="10"/>
      <name val="Dutch"/>
      <family val="0"/>
    </font>
    <font>
      <b/>
      <sz val="8"/>
      <color indexed="57"/>
      <name val="Dutch"/>
      <family val="0"/>
    </font>
    <font>
      <sz val="8"/>
      <color indexed="57"/>
      <name val="Dutch"/>
      <family val="0"/>
    </font>
    <font>
      <sz val="20"/>
      <name val="Dutch"/>
      <family val="0"/>
    </font>
    <font>
      <sz val="20"/>
      <color indexed="10"/>
      <name val="Dutch"/>
      <family val="0"/>
    </font>
    <font>
      <u val="single"/>
      <sz val="10"/>
      <color indexed="12"/>
      <name val="Dutch"/>
      <family val="0"/>
    </font>
    <font>
      <sz val="10"/>
      <name val="Wingdings"/>
      <family val="0"/>
    </font>
    <font>
      <sz val="12"/>
      <name val="Dutch"/>
      <family val="0"/>
    </font>
    <font>
      <u val="single"/>
      <sz val="14"/>
      <color indexed="12"/>
      <name val="Dutch"/>
      <family val="0"/>
    </font>
    <font>
      <sz val="14"/>
      <color indexed="12"/>
      <name val="Dutch"/>
      <family val="0"/>
    </font>
    <font>
      <sz val="20"/>
      <name val="Arial"/>
      <family val="0"/>
    </font>
    <font>
      <u val="single"/>
      <sz val="10"/>
      <color indexed="36"/>
      <name val="Dutch"/>
      <family val="0"/>
    </font>
    <font>
      <b/>
      <sz val="8"/>
      <color indexed="18"/>
      <name val="Dutch"/>
      <family val="0"/>
    </font>
    <font>
      <sz val="8"/>
      <color indexed="18"/>
      <name val="Dutch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center" vertical="center" textRotation="90" wrapText="1"/>
    </xf>
    <xf numFmtId="3" fontId="12" fillId="0" borderId="0" xfId="0" applyNumberFormat="1" applyFont="1" applyAlignment="1">
      <alignment/>
    </xf>
    <xf numFmtId="3" fontId="13" fillId="0" borderId="6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3" fontId="11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4" fontId="5" fillId="0" borderId="2" xfId="0" applyNumberFormat="1" applyFont="1" applyBorder="1" applyAlignment="1">
      <alignment horizontal="center" vertical="center" wrapText="1"/>
    </xf>
    <xf numFmtId="2" fontId="13" fillId="0" borderId="9" xfId="17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3" fillId="0" borderId="11" xfId="17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3" fontId="20" fillId="0" borderId="0" xfId="15" applyNumberFormat="1" applyFont="1" applyAlignment="1">
      <alignment/>
    </xf>
    <xf numFmtId="3" fontId="21" fillId="0" borderId="0" xfId="0" applyNumberFormat="1" applyFont="1" applyAlignment="1">
      <alignment/>
    </xf>
    <xf numFmtId="3" fontId="17" fillId="0" borderId="0" xfId="15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24" fillId="2" borderId="13" xfId="0" applyNumberFormat="1" applyFont="1" applyFill="1" applyBorder="1" applyAlignment="1">
      <alignment horizontal="center" vertical="center"/>
    </xf>
    <xf numFmtId="3" fontId="24" fillId="2" borderId="14" xfId="0" applyNumberFormat="1" applyFont="1" applyFill="1" applyBorder="1" applyAlignment="1">
      <alignment horizontal="center" vertical="center"/>
    </xf>
    <xf numFmtId="2" fontId="24" fillId="2" borderId="15" xfId="17" applyNumberFormat="1" applyFont="1" applyFill="1" applyBorder="1" applyAlignment="1">
      <alignment horizontal="center" vertical="center"/>
    </xf>
    <xf numFmtId="2" fontId="25" fillId="2" borderId="15" xfId="0" applyNumberFormat="1" applyFont="1" applyFill="1" applyBorder="1" applyAlignment="1">
      <alignment horizontal="center" vertical="center"/>
    </xf>
    <xf numFmtId="2" fontId="25" fillId="2" borderId="16" xfId="0" applyNumberFormat="1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center" vertical="center"/>
    </xf>
    <xf numFmtId="2" fontId="13" fillId="3" borderId="15" xfId="17" applyNumberFormat="1" applyFont="1" applyFill="1" applyBorder="1" applyAlignment="1">
      <alignment horizontal="center" vertical="center"/>
    </xf>
    <xf numFmtId="2" fontId="14" fillId="3" borderId="15" xfId="0" applyNumberFormat="1" applyFont="1" applyFill="1" applyBorder="1" applyAlignment="1">
      <alignment horizontal="center" vertical="center"/>
    </xf>
    <xf numFmtId="2" fontId="14" fillId="3" borderId="16" xfId="0" applyNumberFormat="1" applyFont="1" applyFill="1" applyBorder="1" applyAlignment="1">
      <alignment horizontal="center" vertical="center"/>
    </xf>
    <xf numFmtId="3" fontId="24" fillId="4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9</xdr:row>
      <xdr:rowOff>104775</xdr:rowOff>
    </xdr:from>
    <xdr:to>
      <xdr:col>5</xdr:col>
      <xdr:colOff>361950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78130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efa@unsa.org" TargetMode="External" /><Relationship Id="rId2" Type="http://schemas.openxmlformats.org/officeDocument/2006/relationships/hyperlink" Target="http://itefa.unsa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19"/>
  <sheetViews>
    <sheetView tabSelected="1" workbookViewId="0" topLeftCell="A1">
      <selection activeCell="I17" sqref="I17"/>
    </sheetView>
  </sheetViews>
  <sheetFormatPr defaultColWidth="11.00390625" defaultRowHeight="12.75"/>
  <cols>
    <col min="1" max="1" width="15.125" style="1" customWidth="1"/>
    <col min="2" max="2" width="5.375" style="12" hidden="1" customWidth="1"/>
    <col min="3" max="3" width="5.375" style="12" customWidth="1"/>
    <col min="4" max="5" width="6.875" style="16" customWidth="1"/>
    <col min="6" max="17" width="8.875" style="1" customWidth="1"/>
    <col min="18" max="18" width="3.25390625" style="1" customWidth="1"/>
    <col min="19" max="16384" width="12.00390625" style="1" customWidth="1"/>
  </cols>
  <sheetData>
    <row r="1" spans="1:11" ht="25.5">
      <c r="A1"/>
      <c r="B1" s="11"/>
      <c r="C1" s="26" t="s">
        <v>24</v>
      </c>
      <c r="F1" s="16"/>
      <c r="J1" s="6"/>
      <c r="K1"/>
    </row>
    <row r="2" spans="1:11" ht="23.25">
      <c r="A2"/>
      <c r="B2" s="11"/>
      <c r="C2" s="11"/>
      <c r="J2" s="6" t="s">
        <v>25</v>
      </c>
      <c r="K2"/>
    </row>
    <row r="3" spans="5:11" ht="5.25" customHeight="1">
      <c r="E3" s="3"/>
      <c r="J3" s="4"/>
      <c r="K3"/>
    </row>
    <row r="4" spans="5:11" ht="23.25" customHeight="1" thickBot="1">
      <c r="E4" s="3"/>
      <c r="J4" s="15" t="s">
        <v>28</v>
      </c>
      <c r="K4"/>
    </row>
    <row r="5" spans="1:17" s="10" customFormat="1" ht="55.5" customHeight="1" thickBot="1">
      <c r="A5" s="5" t="s">
        <v>0</v>
      </c>
      <c r="B5" s="13" t="s">
        <v>18</v>
      </c>
      <c r="C5" s="19" t="s">
        <v>19</v>
      </c>
      <c r="D5" s="8" t="s">
        <v>1</v>
      </c>
      <c r="E5" s="29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9" t="s">
        <v>14</v>
      </c>
    </row>
    <row r="6" spans="1:17" s="7" customFormat="1" ht="19.5" customHeight="1" thickTop="1">
      <c r="A6" s="47" t="s">
        <v>20</v>
      </c>
      <c r="B6" s="48">
        <f>E6/2</f>
        <v>12.75</v>
      </c>
      <c r="C6" s="49">
        <v>133</v>
      </c>
      <c r="D6" s="50">
        <v>237.36</v>
      </c>
      <c r="E6" s="50">
        <v>25.5</v>
      </c>
      <c r="F6" s="51">
        <f>$D6+$E6</f>
        <v>262.86</v>
      </c>
      <c r="G6" s="51">
        <f>$D6+$E6*2</f>
        <v>288.36</v>
      </c>
      <c r="H6" s="51">
        <f>$D6+$E6*3</f>
        <v>313.86</v>
      </c>
      <c r="I6" s="51">
        <f>$D6+$E6*4</f>
        <v>339.36</v>
      </c>
      <c r="J6" s="51">
        <f>$D6+$E6*5</f>
        <v>364.86</v>
      </c>
      <c r="K6" s="51">
        <f>$D6+$E6*6</f>
        <v>390.36</v>
      </c>
      <c r="L6" s="51">
        <f>$D6+$E6*7</f>
        <v>415.86</v>
      </c>
      <c r="M6" s="51">
        <f>$D6+$E6*8</f>
        <v>441.36</v>
      </c>
      <c r="N6" s="51">
        <f>$D6+$E6*9</f>
        <v>466.86</v>
      </c>
      <c r="O6" s="51">
        <f>$D6+$E6*10</f>
        <v>492.36</v>
      </c>
      <c r="P6" s="51">
        <f>$D6+$E6*11</f>
        <v>517.86</v>
      </c>
      <c r="Q6" s="52">
        <f>$D6+$E6*12</f>
        <v>543.36</v>
      </c>
    </row>
    <row r="7" spans="1:17" s="7" customFormat="1" ht="19.5" customHeight="1">
      <c r="A7" s="21" t="s">
        <v>21</v>
      </c>
      <c r="B7" s="22">
        <f>E7/2</f>
        <v>12.16</v>
      </c>
      <c r="C7" s="14">
        <v>133</v>
      </c>
      <c r="D7" s="30">
        <v>228.88</v>
      </c>
      <c r="E7" s="30">
        <v>24.32</v>
      </c>
      <c r="F7" s="31">
        <f>$D7+$E7</f>
        <v>253.2</v>
      </c>
      <c r="G7" s="31">
        <f>$D7+$E7*2</f>
        <v>277.52</v>
      </c>
      <c r="H7" s="31">
        <f>$D7+$E7*3</f>
        <v>301.84000000000003</v>
      </c>
      <c r="I7" s="31">
        <f>$D7+$E7*4</f>
        <v>326.15999999999997</v>
      </c>
      <c r="J7" s="31">
        <f>$D7+$E7*5</f>
        <v>350.48</v>
      </c>
      <c r="K7" s="31">
        <f>$D7+$E7*6</f>
        <v>374.8</v>
      </c>
      <c r="L7" s="31">
        <f>$D7+$E7*7</f>
        <v>399.12</v>
      </c>
      <c r="M7" s="31">
        <f>$D7+$E7*8</f>
        <v>423.44</v>
      </c>
      <c r="N7" s="31">
        <f>$D7+$E7*9</f>
        <v>447.76</v>
      </c>
      <c r="O7" s="31">
        <f>$D7+$E7*10</f>
        <v>472.08</v>
      </c>
      <c r="P7" s="31">
        <f>$D7+$E7*11</f>
        <v>496.4</v>
      </c>
      <c r="Q7" s="32">
        <f>$D7+$E7*12</f>
        <v>520.72</v>
      </c>
    </row>
    <row r="8" spans="1:17" s="7" customFormat="1" ht="19.5" customHeight="1" thickBot="1">
      <c r="A8" s="24" t="s">
        <v>22</v>
      </c>
      <c r="B8" s="25">
        <f>E8/2</f>
        <v>11.53</v>
      </c>
      <c r="C8" s="23">
        <v>133</v>
      </c>
      <c r="D8" s="33">
        <v>219.4</v>
      </c>
      <c r="E8" s="33">
        <v>23.06</v>
      </c>
      <c r="F8" s="34">
        <f>$D8+$E8</f>
        <v>242.46</v>
      </c>
      <c r="G8" s="34">
        <f>$D8+$E8*2</f>
        <v>265.52</v>
      </c>
      <c r="H8" s="34">
        <f>$D8+$E8*3</f>
        <v>288.58</v>
      </c>
      <c r="I8" s="34">
        <f>$D8+$E8*4</f>
        <v>311.64</v>
      </c>
      <c r="J8" s="34">
        <f>$D8+$E8*5</f>
        <v>334.7</v>
      </c>
      <c r="K8" s="34">
        <f>$D8+$E8*6</f>
        <v>357.76</v>
      </c>
      <c r="L8" s="34">
        <f>$D8+$E8*7</f>
        <v>380.82</v>
      </c>
      <c r="M8" s="34">
        <f>$D8+$E8*8</f>
        <v>403.88</v>
      </c>
      <c r="N8" s="34">
        <f>$D8+$E8*9</f>
        <v>426.94</v>
      </c>
      <c r="O8" s="34">
        <f>$D8+$E8*10</f>
        <v>450</v>
      </c>
      <c r="P8" s="34">
        <f>$D8+$E8*11</f>
        <v>473.06</v>
      </c>
      <c r="Q8" s="35">
        <f>$D8+$E8*12</f>
        <v>496.12</v>
      </c>
    </row>
    <row r="9" spans="1:17" s="7" customFormat="1" ht="19.5" customHeight="1" thickTop="1">
      <c r="A9" s="42" t="s">
        <v>17</v>
      </c>
      <c r="B9" s="43">
        <f>E9/2</f>
        <v>8.88</v>
      </c>
      <c r="C9" s="53"/>
      <c r="D9" s="44">
        <v>212.2</v>
      </c>
      <c r="E9" s="44">
        <v>17.76</v>
      </c>
      <c r="F9" s="45">
        <f>$D9+$E9</f>
        <v>229.95999999999998</v>
      </c>
      <c r="G9" s="45">
        <f>$D9+$E9*2</f>
        <v>247.72</v>
      </c>
      <c r="H9" s="45">
        <f>$D9+$E9*3</f>
        <v>265.48</v>
      </c>
      <c r="I9" s="45">
        <f>$D9+$E9*4</f>
        <v>283.24</v>
      </c>
      <c r="J9" s="45">
        <f>$D9+$E9*5</f>
        <v>301</v>
      </c>
      <c r="K9" s="45">
        <f>$D9+$E9*6</f>
        <v>318.76</v>
      </c>
      <c r="L9" s="45">
        <f>$D9+$E9*7</f>
        <v>336.52</v>
      </c>
      <c r="M9" s="45">
        <f>$D9+$E9*8</f>
        <v>354.28</v>
      </c>
      <c r="N9" s="45">
        <f>$D9+$E9*9</f>
        <v>372.03999999999996</v>
      </c>
      <c r="O9" s="45">
        <f>$D9+$E9*10</f>
        <v>389.8</v>
      </c>
      <c r="P9" s="45">
        <f>$D9+$E9*11</f>
        <v>407.56</v>
      </c>
      <c r="Q9" s="46">
        <f>$D9+$E9*12</f>
        <v>425.32</v>
      </c>
    </row>
    <row r="10" spans="1:18" ht="28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3:9" ht="18">
      <c r="C11" s="40"/>
      <c r="D11" s="40"/>
      <c r="E11" s="40"/>
      <c r="F11" s="40"/>
      <c r="G11" s="37" t="s">
        <v>23</v>
      </c>
      <c r="H11" s="38"/>
      <c r="I11" s="36"/>
    </row>
    <row r="12" spans="3:12" ht="12.75">
      <c r="C12" s="40"/>
      <c r="D12" s="40"/>
      <c r="E12" s="40"/>
      <c r="F12" s="40"/>
      <c r="G12" s="28" t="s">
        <v>27</v>
      </c>
      <c r="H12" s="27"/>
      <c r="L12" s="20"/>
    </row>
    <row r="13" spans="3:8" ht="12.75">
      <c r="C13" s="40"/>
      <c r="D13" s="40"/>
      <c r="E13" s="40"/>
      <c r="F13" s="40"/>
      <c r="H13" s="18"/>
    </row>
    <row r="14" spans="3:6" ht="12.75">
      <c r="C14" s="40"/>
      <c r="D14" s="40"/>
      <c r="E14" s="40"/>
      <c r="F14" s="40"/>
    </row>
    <row r="15" spans="5:6" ht="12.75">
      <c r="E15" s="2" t="s">
        <v>15</v>
      </c>
      <c r="F15" s="2"/>
    </row>
    <row r="16" spans="5:6" ht="12.75">
      <c r="E16" s="2" t="s">
        <v>16</v>
      </c>
      <c r="F16" s="2"/>
    </row>
    <row r="17" spans="3:7" ht="12.75">
      <c r="C17" s="39" t="s">
        <v>26</v>
      </c>
      <c r="D17" s="40"/>
      <c r="E17" s="40"/>
      <c r="F17" s="40"/>
      <c r="G17" s="40"/>
    </row>
    <row r="18" spans="5:6" ht="12.75">
      <c r="E18" s="2"/>
      <c r="F18" s="2"/>
    </row>
    <row r="19" spans="5:6" ht="12.75">
      <c r="E19" s="17"/>
      <c r="F19"/>
    </row>
  </sheetData>
  <sheetProtection password="9D9C" sheet="1" objects="1" scenarios="1" selectLockedCells="1" selectUnlockedCells="1"/>
  <mergeCells count="3">
    <mergeCell ref="C17:G17"/>
    <mergeCell ref="C11:F14"/>
    <mergeCell ref="A10:R10"/>
  </mergeCells>
  <hyperlinks>
    <hyperlink ref="C17" r:id="rId1" display="itefa@unsa.org"/>
    <hyperlink ref="G11" r:id="rId2" display="http://itefa.unsa.org"/>
  </hyperlinks>
  <printOptions/>
  <pageMargins left="0" right="0" top="0" bottom="0" header="0.5118110236220472" footer="0.5118110236220472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Brigitte PINEAU</cp:lastModifiedBy>
  <cp:lastPrinted>2004-07-18T08:58:50Z</cp:lastPrinted>
  <dcterms:created xsi:type="dcterms:W3CDTF">1999-01-19T22:33:27Z</dcterms:created>
  <dcterms:modified xsi:type="dcterms:W3CDTF">2008-07-06T16:17:41Z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