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65311" windowWidth="11925" windowHeight="754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<sst xmlns="http://schemas.openxmlformats.org/spreadsheetml/2006/main" count="39" uniqueCount="39">
  <si>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APPLICABLES  AUX  PERSONNELS  DES  S D T E F P</t>
  </si>
  <si>
    <t>grade
ou
catégorie</t>
  </si>
  <si>
    <t>MF</t>
  </si>
  <si>
    <t>PV</t>
  </si>
  <si>
    <t>MF 
+
 1 PV</t>
  </si>
  <si>
    <t>MF 
+
 2 PV</t>
  </si>
  <si>
    <t>MF 
+
 3 PV</t>
  </si>
  <si>
    <t>MF 
+
 4 PV</t>
  </si>
  <si>
    <t>MF 
+
 5 PV</t>
  </si>
  <si>
    <t>MF 
+
 6 PV</t>
  </si>
  <si>
    <t>MF 
+
7 PV</t>
  </si>
  <si>
    <t>MF 
+
8 PV</t>
  </si>
  <si>
    <t>MF 
+
9 PV</t>
  </si>
  <si>
    <t>MF 
+
10 PV</t>
  </si>
  <si>
    <t>MF 
+
11 PV</t>
  </si>
  <si>
    <t>MF 
+
12 PV</t>
  </si>
  <si>
    <t>IT</t>
  </si>
  <si>
    <t>IFP</t>
  </si>
  <si>
    <t>Contract.  1°</t>
  </si>
  <si>
    <t>50 ter rue de MALTE</t>
  </si>
  <si>
    <t>75011 PARIS</t>
  </si>
  <si>
    <t>Adjoints</t>
  </si>
  <si>
    <t>Agents</t>
  </si>
  <si>
    <t>IDF</t>
  </si>
  <si>
    <t>Contract.  HC</t>
  </si>
  <si>
    <t>DA</t>
  </si>
  <si>
    <t>prime   de technicité</t>
  </si>
  <si>
    <t>IPFP 1</t>
  </si>
  <si>
    <t>IPFP 2</t>
  </si>
  <si>
    <t>Ct Classe Except</t>
  </si>
  <si>
    <t>Ct Classe Sup</t>
  </si>
  <si>
    <t>Ct Classe Norm.</t>
  </si>
  <si>
    <t>unsa.syndicat@UNSA.travail.gouv.fr</t>
  </si>
  <si>
    <r>
      <t>(</t>
    </r>
    <r>
      <rPr>
        <sz val="10"/>
        <rFont val="Dutch"/>
        <family val="0"/>
      </rPr>
      <t>01.53.36.33.43</t>
    </r>
  </si>
  <si>
    <t>ANNEE  2006</t>
  </si>
  <si>
    <t xml:space="preserve">Contract.  2° </t>
  </si>
  <si>
    <t xml:space="preserve">Contract.  3° </t>
  </si>
  <si>
    <r>
      <t xml:space="preserve">            R</t>
    </r>
    <r>
      <rPr>
        <sz val="20"/>
        <rFont val="Arial"/>
        <family val="0"/>
      </rPr>
      <t>É</t>
    </r>
    <r>
      <rPr>
        <sz val="20"/>
        <rFont val="Dutch"/>
        <family val="0"/>
      </rPr>
      <t>MUN</t>
    </r>
    <r>
      <rPr>
        <sz val="20"/>
        <rFont val="Arial"/>
        <family val="0"/>
      </rPr>
      <t>É</t>
    </r>
    <r>
      <rPr>
        <sz val="20"/>
        <rFont val="Dutch"/>
        <family val="0"/>
      </rPr>
      <t xml:space="preserve">RATIONS ACCESSOIRES </t>
    </r>
    <r>
      <rPr>
        <sz val="20"/>
        <color indexed="10"/>
        <rFont val="Dutch"/>
        <family val="0"/>
      </rPr>
      <t>MENSUELLES</t>
    </r>
  </si>
  <si>
    <t>http://itefa.unsa.org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</si>
</sst>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0">
    <font>
      <sz val="10"/>
      <name val="Dutch"/>
      <family val="0"/>
    </font>
    <font>
      <b/>
      <sz val="10"/>
      <name val="Dutch"/>
      <family val="0"/>
    </font>
    <font>
      <i/>
      <sz val="10"/>
      <name val="Dutch"/>
      <family val="0"/>
    </font>
    <font>
      <b/>
      <i/>
      <sz val="10"/>
      <name val="Dutch"/>
      <family val="0"/>
    </font>
    <font>
      <b/>
      <sz val="24"/>
      <name val="Dutch"/>
      <family val="0"/>
    </font>
    <font>
      <b/>
      <sz val="8"/>
      <name val="Dutch"/>
      <family val="0"/>
    </font>
    <font>
      <b/>
      <sz val="18"/>
      <name val="Dutch"/>
      <family val="0"/>
    </font>
    <font>
      <b/>
      <sz val="10"/>
      <color indexed="10"/>
      <name val="Dutch"/>
      <family val="0"/>
    </font>
    <font>
      <sz val="10"/>
      <color indexed="12"/>
      <name val="Dutch"/>
      <family val="0"/>
    </font>
    <font>
      <b/>
      <sz val="8"/>
      <color indexed="12"/>
      <name val="Dutch"/>
      <family val="0"/>
    </font>
    <font>
      <b/>
      <sz val="18"/>
      <color indexed="10"/>
      <name val="Dutch"/>
      <family val="0"/>
    </font>
    <font>
      <b/>
      <sz val="10"/>
      <color indexed="12"/>
      <name val="Dutch"/>
      <family val="0"/>
    </font>
    <font>
      <sz val="10"/>
      <color indexed="10"/>
      <name val="Dutch"/>
      <family val="0"/>
    </font>
    <font>
      <b/>
      <sz val="8"/>
      <color indexed="18"/>
      <name val="Dutch"/>
      <family val="0"/>
    </font>
    <font>
      <b/>
      <sz val="8"/>
      <color indexed="57"/>
      <name val="Dutch"/>
      <family val="0"/>
    </font>
    <font>
      <b/>
      <sz val="8"/>
      <color indexed="14"/>
      <name val="Dutch"/>
      <family val="0"/>
    </font>
    <font>
      <b/>
      <sz val="8"/>
      <color indexed="52"/>
      <name val="Dutch"/>
      <family val="0"/>
    </font>
    <font>
      <sz val="8"/>
      <color indexed="52"/>
      <name val="Dutch"/>
      <family val="0"/>
    </font>
    <font>
      <sz val="8"/>
      <color indexed="57"/>
      <name val="Dutch"/>
      <family val="0"/>
    </font>
    <font>
      <sz val="8"/>
      <color indexed="14"/>
      <name val="Dutch"/>
      <family val="0"/>
    </font>
    <font>
      <sz val="8"/>
      <color indexed="18"/>
      <name val="Dutch"/>
      <family val="0"/>
    </font>
    <font>
      <b/>
      <sz val="8"/>
      <color indexed="55"/>
      <name val="Dutch"/>
      <family val="0"/>
    </font>
    <font>
      <sz val="20"/>
      <name val="Dutch"/>
      <family val="0"/>
    </font>
    <font>
      <sz val="20"/>
      <color indexed="10"/>
      <name val="Dutch"/>
      <family val="0"/>
    </font>
    <font>
      <u val="single"/>
      <sz val="10"/>
      <color indexed="12"/>
      <name val="Dutch"/>
      <family val="0"/>
    </font>
    <font>
      <sz val="10"/>
      <name val="Wingdings"/>
      <family val="0"/>
    </font>
    <font>
      <sz val="20"/>
      <name val="Arial"/>
      <family val="0"/>
    </font>
    <font>
      <u val="single"/>
      <sz val="10"/>
      <color indexed="36"/>
      <name val="Dutch"/>
      <family val="0"/>
    </font>
    <font>
      <u val="single"/>
      <sz val="14"/>
      <color indexed="12"/>
      <name val="Dutch"/>
      <family val="0"/>
    </font>
    <font>
      <sz val="14"/>
      <color indexed="12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9" fillId="0" borderId="4" xfId="0" applyNumberFormat="1" applyFont="1" applyBorder="1" applyAlignment="1">
      <alignment horizontal="center" vertical="center" textRotation="90" wrapText="1"/>
    </xf>
    <xf numFmtId="3" fontId="12" fillId="0" borderId="0" xfId="0" applyNumberFormat="1" applyFont="1" applyAlignment="1">
      <alignment/>
    </xf>
    <xf numFmtId="3" fontId="13" fillId="0" borderId="7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21" fillId="2" borderId="12" xfId="0" applyNumberFormat="1" applyFont="1" applyFill="1" applyBorder="1" applyAlignment="1">
      <alignment horizontal="center" vertical="center"/>
    </xf>
    <xf numFmtId="3" fontId="21" fillId="2" borderId="10" xfId="0" applyNumberFormat="1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3" fontId="1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4" fontId="5" fillId="0" borderId="2" xfId="0" applyNumberFormat="1" applyFont="1" applyBorder="1" applyAlignment="1">
      <alignment horizontal="center" vertical="center" wrapText="1"/>
    </xf>
    <xf numFmtId="2" fontId="13" fillId="0" borderId="13" xfId="17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2" fontId="13" fillId="0" borderId="15" xfId="17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14" fillId="0" borderId="17" xfId="17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4" fillId="0" borderId="13" xfId="17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2" fontId="14" fillId="0" borderId="15" xfId="17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2" fontId="15" fillId="0" borderId="17" xfId="17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5" fillId="0" borderId="15" xfId="17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2" fontId="16" fillId="0" borderId="17" xfId="17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2" fontId="16" fillId="0" borderId="13" xfId="17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2" fontId="17" fillId="0" borderId="20" xfId="0" applyNumberFormat="1" applyFont="1" applyBorder="1" applyAlignment="1">
      <alignment horizontal="center" vertical="center"/>
    </xf>
    <xf numFmtId="3" fontId="24" fillId="0" borderId="0" xfId="15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28" fillId="0" borderId="0" xfId="15" applyNumberFormat="1" applyFont="1" applyAlignment="1">
      <alignment/>
    </xf>
    <xf numFmtId="3" fontId="29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20</xdr:row>
      <xdr:rowOff>123825</xdr:rowOff>
    </xdr:from>
    <xdr:to>
      <xdr:col>2</xdr:col>
      <xdr:colOff>152400</xdr:colOff>
      <xdr:row>26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467350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sa.syndicat@UNSA.travail.gouv.fr" TargetMode="External" /><Relationship Id="rId2" Type="http://schemas.openxmlformats.org/officeDocument/2006/relationships/hyperlink" Target="http://itefa.unsa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29"/>
  <sheetViews>
    <sheetView tabSelected="1" workbookViewId="0" topLeftCell="A7">
      <selection activeCell="K22" sqref="K22"/>
    </sheetView>
  </sheetViews>
  <sheetFormatPr defaultColWidth="11.00390625" defaultRowHeight="12.75"/>
  <cols>
    <col min="1" max="1" width="15.125" style="1" customWidth="1"/>
    <col min="2" max="2" width="5.375" style="12" hidden="1" customWidth="1"/>
    <col min="3" max="3" width="5.375" style="12" customWidth="1"/>
    <col min="4" max="5" width="6.875" style="17" customWidth="1"/>
    <col min="6" max="17" width="8.875" style="1" customWidth="1"/>
    <col min="18" max="18" width="3.25390625" style="1" customWidth="1"/>
    <col min="19" max="16384" width="12.00390625" style="1" customWidth="1"/>
  </cols>
  <sheetData>
    <row r="1" spans="1:11" ht="25.5">
      <c r="A1"/>
      <c r="B1" s="11"/>
      <c r="C1" s="43" t="s">
        <v>37</v>
      </c>
      <c r="J1" s="6"/>
      <c r="K1"/>
    </row>
    <row r="2" spans="1:11" ht="23.25">
      <c r="A2"/>
      <c r="B2" s="11"/>
      <c r="C2" s="11"/>
      <c r="J2" s="6" t="s">
        <v>0</v>
      </c>
      <c r="K2"/>
    </row>
    <row r="3" spans="5:11" ht="5.25" customHeight="1">
      <c r="E3" s="3"/>
      <c r="J3" s="4"/>
      <c r="K3"/>
    </row>
    <row r="4" spans="5:11" ht="23.25" customHeight="1" thickBot="1">
      <c r="E4" s="3"/>
      <c r="J4" s="16" t="s">
        <v>34</v>
      </c>
      <c r="K4"/>
    </row>
    <row r="5" spans="1:17" s="10" customFormat="1" ht="55.5" customHeight="1">
      <c r="A5" s="5" t="s">
        <v>1</v>
      </c>
      <c r="B5" s="13" t="s">
        <v>23</v>
      </c>
      <c r="C5" s="20" t="s">
        <v>26</v>
      </c>
      <c r="D5" s="8" t="s">
        <v>2</v>
      </c>
      <c r="E5" s="46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14</v>
      </c>
      <c r="Q5" s="9" t="s">
        <v>15</v>
      </c>
    </row>
    <row r="6" spans="1:17" s="7" customFormat="1" ht="19.5" customHeight="1">
      <c r="A6" s="22" t="s">
        <v>27</v>
      </c>
      <c r="B6" s="14"/>
      <c r="C6" s="14">
        <v>191</v>
      </c>
      <c r="D6" s="47">
        <v>254.09</v>
      </c>
      <c r="E6" s="47">
        <v>39.58</v>
      </c>
      <c r="F6" s="48">
        <f>$D6+$E6</f>
        <v>293.67</v>
      </c>
      <c r="G6" s="48">
        <f>$D6+$E6*2</f>
        <v>333.25</v>
      </c>
      <c r="H6" s="48">
        <f>$D6+$E6*3</f>
        <v>372.83</v>
      </c>
      <c r="I6" s="48">
        <f>$D6+$E6*4</f>
        <v>412.40999999999997</v>
      </c>
      <c r="J6" s="48">
        <f>$D6+$E6*5</f>
        <v>451.99</v>
      </c>
      <c r="K6" s="48">
        <f>$D6+$E6*6</f>
        <v>491.57</v>
      </c>
      <c r="L6" s="48">
        <f>$D6+$E6*7</f>
        <v>531.15</v>
      </c>
      <c r="M6" s="48">
        <f>$D6+$E6*8</f>
        <v>570.73</v>
      </c>
      <c r="N6" s="48">
        <f>$D6+$E6*9</f>
        <v>610.31</v>
      </c>
      <c r="O6" s="48">
        <f>$D6+$E6*10</f>
        <v>649.89</v>
      </c>
      <c r="P6" s="48">
        <f>$D6+$E6*11</f>
        <v>689.47</v>
      </c>
      <c r="Q6" s="49">
        <f>$D6+$E6*12</f>
        <v>729.05</v>
      </c>
    </row>
    <row r="7" spans="1:17" s="7" customFormat="1" ht="19.5" customHeight="1">
      <c r="A7" s="22" t="s">
        <v>28</v>
      </c>
      <c r="B7" s="14"/>
      <c r="C7" s="14">
        <v>191</v>
      </c>
      <c r="D7" s="47">
        <v>241.06</v>
      </c>
      <c r="E7" s="47">
        <v>37.87</v>
      </c>
      <c r="F7" s="48">
        <f>$D7+$E7</f>
        <v>278.93</v>
      </c>
      <c r="G7" s="48">
        <f>$D7+$E7*2</f>
        <v>316.8</v>
      </c>
      <c r="H7" s="48">
        <f>$D7+$E7*3</f>
        <v>354.66999999999996</v>
      </c>
      <c r="I7" s="48">
        <f>$D7+$E7*4</f>
        <v>392.53999999999996</v>
      </c>
      <c r="J7" s="48">
        <f>$D7+$E7*5</f>
        <v>430.40999999999997</v>
      </c>
      <c r="K7" s="48">
        <f>$D7+$E7*6</f>
        <v>468.28</v>
      </c>
      <c r="L7" s="48">
        <f>$D7+$E7*7</f>
        <v>506.15</v>
      </c>
      <c r="M7" s="48">
        <f>$D7+$E7*8</f>
        <v>544.02</v>
      </c>
      <c r="N7" s="48">
        <f>$D7+$E7*9</f>
        <v>581.89</v>
      </c>
      <c r="O7" s="48">
        <f>$D7+$E7*10</f>
        <v>619.76</v>
      </c>
      <c r="P7" s="48">
        <f>$D7+$E7*11</f>
        <v>657.63</v>
      </c>
      <c r="Q7" s="49">
        <f>$D7+$E7*12</f>
        <v>695.5</v>
      </c>
    </row>
    <row r="8" spans="1:17" s="7" customFormat="1" ht="19.5" customHeight="1">
      <c r="A8" s="22" t="s">
        <v>25</v>
      </c>
      <c r="B8" s="14"/>
      <c r="C8" s="14">
        <v>191</v>
      </c>
      <c r="D8" s="47">
        <v>254.09</v>
      </c>
      <c r="E8" s="47">
        <v>39.58</v>
      </c>
      <c r="F8" s="48">
        <f aca="true" t="shared" si="0" ref="F8:F19">$D8+$E8</f>
        <v>293.67</v>
      </c>
      <c r="G8" s="48">
        <f aca="true" t="shared" si="1" ref="G8:G19">$D8+$E8*2</f>
        <v>333.25</v>
      </c>
      <c r="H8" s="48">
        <f aca="true" t="shared" si="2" ref="H8:H19">$D8+$E8*3</f>
        <v>372.83</v>
      </c>
      <c r="I8" s="48">
        <f aca="true" t="shared" si="3" ref="I8:I19">$D8+$E8*4</f>
        <v>412.40999999999997</v>
      </c>
      <c r="J8" s="48">
        <f aca="true" t="shared" si="4" ref="J8:J19">$D8+$E8*5</f>
        <v>451.99</v>
      </c>
      <c r="K8" s="48">
        <f aca="true" t="shared" si="5" ref="K8:K19">$D8+$E8*6</f>
        <v>491.57</v>
      </c>
      <c r="L8" s="48">
        <f>$D8+$E8*7</f>
        <v>531.15</v>
      </c>
      <c r="M8" s="48">
        <f aca="true" t="shared" si="6" ref="M8:M19">$D8+$E8*8</f>
        <v>570.73</v>
      </c>
      <c r="N8" s="48">
        <f aca="true" t="shared" si="7" ref="N8:N19">$D8+$E8*9</f>
        <v>610.31</v>
      </c>
      <c r="O8" s="48">
        <f aca="true" t="shared" si="8" ref="O8:O19">$D8+$E8*10</f>
        <v>649.89</v>
      </c>
      <c r="P8" s="48">
        <f aca="true" t="shared" si="9" ref="P8:P19">$D8+$E8*11</f>
        <v>689.47</v>
      </c>
      <c r="Q8" s="49">
        <f aca="true" t="shared" si="10" ref="Q8:Q19">$D8+$E8*12</f>
        <v>729.05</v>
      </c>
    </row>
    <row r="9" spans="1:17" s="7" customFormat="1" ht="19.5" customHeight="1">
      <c r="A9" s="22" t="s">
        <v>16</v>
      </c>
      <c r="B9" s="14"/>
      <c r="C9" s="14">
        <v>191</v>
      </c>
      <c r="D9" s="47">
        <v>228.03</v>
      </c>
      <c r="E9" s="47">
        <v>36.17</v>
      </c>
      <c r="F9" s="48">
        <f t="shared" si="0"/>
        <v>264.2</v>
      </c>
      <c r="G9" s="48">
        <f t="shared" si="1"/>
        <v>300.37</v>
      </c>
      <c r="H9" s="48">
        <f t="shared" si="2"/>
        <v>336.54</v>
      </c>
      <c r="I9" s="48">
        <f t="shared" si="3"/>
        <v>372.71000000000004</v>
      </c>
      <c r="J9" s="48">
        <f t="shared" si="4"/>
        <v>408.88</v>
      </c>
      <c r="K9" s="48">
        <f t="shared" si="5"/>
        <v>445.05</v>
      </c>
      <c r="L9" s="48">
        <f aca="true" t="shared" si="11" ref="L9:L19">$D9+$E9*7</f>
        <v>481.22</v>
      </c>
      <c r="M9" s="48">
        <f t="shared" si="6"/>
        <v>517.39</v>
      </c>
      <c r="N9" s="48">
        <f t="shared" si="7"/>
        <v>553.5600000000001</v>
      </c>
      <c r="O9" s="48">
        <f t="shared" si="8"/>
        <v>589.73</v>
      </c>
      <c r="P9" s="48">
        <f t="shared" si="9"/>
        <v>625.9</v>
      </c>
      <c r="Q9" s="49">
        <f t="shared" si="10"/>
        <v>662.07</v>
      </c>
    </row>
    <row r="10" spans="1:17" s="7" customFormat="1" ht="19.5" customHeight="1" thickBot="1">
      <c r="A10" s="27" t="s">
        <v>17</v>
      </c>
      <c r="B10" s="28"/>
      <c r="C10" s="28">
        <v>191</v>
      </c>
      <c r="D10" s="50">
        <v>228.03</v>
      </c>
      <c r="E10" s="47">
        <v>36.17</v>
      </c>
      <c r="F10" s="51">
        <f t="shared" si="0"/>
        <v>264.2</v>
      </c>
      <c r="G10" s="51">
        <f t="shared" si="1"/>
        <v>300.37</v>
      </c>
      <c r="H10" s="51">
        <f t="shared" si="2"/>
        <v>336.54</v>
      </c>
      <c r="I10" s="51">
        <f t="shared" si="3"/>
        <v>372.71000000000004</v>
      </c>
      <c r="J10" s="51">
        <f t="shared" si="4"/>
        <v>408.88</v>
      </c>
      <c r="K10" s="51">
        <f t="shared" si="5"/>
        <v>445.05</v>
      </c>
      <c r="L10" s="51">
        <f t="shared" si="11"/>
        <v>481.22</v>
      </c>
      <c r="M10" s="51">
        <f t="shared" si="6"/>
        <v>517.39</v>
      </c>
      <c r="N10" s="51">
        <f t="shared" si="7"/>
        <v>553.5600000000001</v>
      </c>
      <c r="O10" s="51">
        <f t="shared" si="8"/>
        <v>589.73</v>
      </c>
      <c r="P10" s="51">
        <f t="shared" si="9"/>
        <v>625.9</v>
      </c>
      <c r="Q10" s="52">
        <f t="shared" si="10"/>
        <v>662.07</v>
      </c>
    </row>
    <row r="11" spans="1:17" s="7" customFormat="1" ht="19.5" customHeight="1" thickTop="1">
      <c r="A11" s="29" t="s">
        <v>29</v>
      </c>
      <c r="B11" s="30">
        <f>E11/2</f>
        <v>12.085</v>
      </c>
      <c r="C11" s="38">
        <v>102</v>
      </c>
      <c r="D11" s="53">
        <v>203.13</v>
      </c>
      <c r="E11" s="53">
        <v>24.17</v>
      </c>
      <c r="F11" s="54">
        <f t="shared" si="0"/>
        <v>227.3</v>
      </c>
      <c r="G11" s="54">
        <f t="shared" si="1"/>
        <v>251.47</v>
      </c>
      <c r="H11" s="54">
        <f t="shared" si="2"/>
        <v>275.64</v>
      </c>
      <c r="I11" s="54">
        <f t="shared" si="3"/>
        <v>299.81</v>
      </c>
      <c r="J11" s="54">
        <f t="shared" si="4"/>
        <v>323.98</v>
      </c>
      <c r="K11" s="54">
        <f t="shared" si="5"/>
        <v>348.15</v>
      </c>
      <c r="L11" s="54">
        <f t="shared" si="11"/>
        <v>372.32</v>
      </c>
      <c r="M11" s="54">
        <f t="shared" si="6"/>
        <v>396.49</v>
      </c>
      <c r="N11" s="54">
        <f t="shared" si="7"/>
        <v>420.66</v>
      </c>
      <c r="O11" s="54">
        <f t="shared" si="8"/>
        <v>444.83000000000004</v>
      </c>
      <c r="P11" s="54">
        <f t="shared" si="9"/>
        <v>469</v>
      </c>
      <c r="Q11" s="55">
        <f t="shared" si="10"/>
        <v>493.17</v>
      </c>
    </row>
    <row r="12" spans="1:17" s="7" customFormat="1" ht="19.5" customHeight="1">
      <c r="A12" s="23" t="s">
        <v>30</v>
      </c>
      <c r="B12" s="26">
        <f>E12/2</f>
        <v>11.54</v>
      </c>
      <c r="C12" s="14">
        <v>102</v>
      </c>
      <c r="D12" s="56">
        <v>195.09</v>
      </c>
      <c r="E12" s="56">
        <v>23.08</v>
      </c>
      <c r="F12" s="57">
        <f t="shared" si="0"/>
        <v>218.17000000000002</v>
      </c>
      <c r="G12" s="57">
        <f t="shared" si="1"/>
        <v>241.25</v>
      </c>
      <c r="H12" s="57">
        <f t="shared" si="2"/>
        <v>264.33</v>
      </c>
      <c r="I12" s="57">
        <f t="shared" si="3"/>
        <v>287.40999999999997</v>
      </c>
      <c r="J12" s="57">
        <f t="shared" si="4"/>
        <v>310.49</v>
      </c>
      <c r="K12" s="57">
        <f t="shared" si="5"/>
        <v>333.57</v>
      </c>
      <c r="L12" s="57">
        <f t="shared" si="11"/>
        <v>356.65</v>
      </c>
      <c r="M12" s="57">
        <f t="shared" si="6"/>
        <v>379.73</v>
      </c>
      <c r="N12" s="57">
        <f t="shared" si="7"/>
        <v>402.80999999999995</v>
      </c>
      <c r="O12" s="57">
        <f t="shared" si="8"/>
        <v>425.89</v>
      </c>
      <c r="P12" s="57">
        <f t="shared" si="9"/>
        <v>448.97</v>
      </c>
      <c r="Q12" s="58">
        <f t="shared" si="10"/>
        <v>472.04999999999995</v>
      </c>
    </row>
    <row r="13" spans="1:17" s="7" customFormat="1" ht="19.5" customHeight="1" thickBot="1">
      <c r="A13" s="31" t="s">
        <v>31</v>
      </c>
      <c r="B13" s="32">
        <f>E13/2</f>
        <v>10.915</v>
      </c>
      <c r="C13" s="28">
        <v>102</v>
      </c>
      <c r="D13" s="59">
        <v>186.05</v>
      </c>
      <c r="E13" s="59">
        <v>21.83</v>
      </c>
      <c r="F13" s="60">
        <f t="shared" si="0"/>
        <v>207.88</v>
      </c>
      <c r="G13" s="60">
        <f t="shared" si="1"/>
        <v>229.71</v>
      </c>
      <c r="H13" s="60">
        <f t="shared" si="2"/>
        <v>251.54000000000002</v>
      </c>
      <c r="I13" s="60">
        <f t="shared" si="3"/>
        <v>273.37</v>
      </c>
      <c r="J13" s="60">
        <f t="shared" si="4"/>
        <v>295.2</v>
      </c>
      <c r="K13" s="60">
        <f t="shared" si="5"/>
        <v>317.03</v>
      </c>
      <c r="L13" s="60">
        <f t="shared" si="11"/>
        <v>338.86</v>
      </c>
      <c r="M13" s="60">
        <f t="shared" si="6"/>
        <v>360.69</v>
      </c>
      <c r="N13" s="60">
        <f t="shared" si="7"/>
        <v>382.52</v>
      </c>
      <c r="O13" s="60">
        <f t="shared" si="8"/>
        <v>404.35</v>
      </c>
      <c r="P13" s="60">
        <f t="shared" si="9"/>
        <v>426.18</v>
      </c>
      <c r="Q13" s="61">
        <f t="shared" si="10"/>
        <v>448.01</v>
      </c>
    </row>
    <row r="14" spans="1:17" s="7" customFormat="1" ht="19.5" customHeight="1" thickTop="1">
      <c r="A14" s="33" t="s">
        <v>21</v>
      </c>
      <c r="B14" s="34">
        <f>E14/2</f>
        <v>8.46</v>
      </c>
      <c r="C14" s="39"/>
      <c r="D14" s="62">
        <v>188.58</v>
      </c>
      <c r="E14" s="62">
        <v>16.92</v>
      </c>
      <c r="F14" s="63">
        <f t="shared" si="0"/>
        <v>205.5</v>
      </c>
      <c r="G14" s="63">
        <f t="shared" si="1"/>
        <v>222.42000000000002</v>
      </c>
      <c r="H14" s="63">
        <f t="shared" si="2"/>
        <v>239.34000000000003</v>
      </c>
      <c r="I14" s="63">
        <f t="shared" si="3"/>
        <v>256.26</v>
      </c>
      <c r="J14" s="63">
        <f t="shared" si="4"/>
        <v>273.18</v>
      </c>
      <c r="K14" s="63">
        <f t="shared" si="5"/>
        <v>290.1</v>
      </c>
      <c r="L14" s="63">
        <f t="shared" si="11"/>
        <v>307.02000000000004</v>
      </c>
      <c r="M14" s="63">
        <f t="shared" si="6"/>
        <v>323.94000000000005</v>
      </c>
      <c r="N14" s="63">
        <f t="shared" si="7"/>
        <v>340.86</v>
      </c>
      <c r="O14" s="63">
        <f t="shared" si="8"/>
        <v>357.78000000000003</v>
      </c>
      <c r="P14" s="63">
        <f t="shared" si="9"/>
        <v>374.70000000000005</v>
      </c>
      <c r="Q14" s="64">
        <f t="shared" si="10"/>
        <v>391.62</v>
      </c>
    </row>
    <row r="15" spans="1:17" s="7" customFormat="1" ht="19.5" customHeight="1" thickBot="1">
      <c r="A15" s="35" t="s">
        <v>22</v>
      </c>
      <c r="B15" s="36">
        <f>E15/2</f>
        <v>8.46</v>
      </c>
      <c r="C15" s="40"/>
      <c r="D15" s="65">
        <v>188.58</v>
      </c>
      <c r="E15" s="65">
        <v>16.92</v>
      </c>
      <c r="F15" s="66">
        <f t="shared" si="0"/>
        <v>205.5</v>
      </c>
      <c r="G15" s="66">
        <f t="shared" si="1"/>
        <v>222.42000000000002</v>
      </c>
      <c r="H15" s="66">
        <f t="shared" si="2"/>
        <v>239.34000000000003</v>
      </c>
      <c r="I15" s="66">
        <f t="shared" si="3"/>
        <v>256.26</v>
      </c>
      <c r="J15" s="66">
        <f t="shared" si="4"/>
        <v>273.18</v>
      </c>
      <c r="K15" s="66">
        <f t="shared" si="5"/>
        <v>290.1</v>
      </c>
      <c r="L15" s="66">
        <f t="shared" si="11"/>
        <v>307.02000000000004</v>
      </c>
      <c r="M15" s="66">
        <f t="shared" si="6"/>
        <v>323.94000000000005</v>
      </c>
      <c r="N15" s="66">
        <f t="shared" si="7"/>
        <v>340.86</v>
      </c>
      <c r="O15" s="66">
        <f t="shared" si="8"/>
        <v>357.78000000000003</v>
      </c>
      <c r="P15" s="66">
        <f t="shared" si="9"/>
        <v>374.70000000000005</v>
      </c>
      <c r="Q15" s="67">
        <f t="shared" si="10"/>
        <v>391.62</v>
      </c>
    </row>
    <row r="16" spans="1:17" s="7" customFormat="1" ht="19.5" customHeight="1" thickTop="1">
      <c r="A16" s="37" t="s">
        <v>24</v>
      </c>
      <c r="B16" s="38"/>
      <c r="C16" s="39"/>
      <c r="D16" s="68">
        <v>138.33</v>
      </c>
      <c r="E16" s="68">
        <v>18.75</v>
      </c>
      <c r="F16" s="69">
        <f t="shared" si="0"/>
        <v>157.08</v>
      </c>
      <c r="G16" s="69">
        <f t="shared" si="1"/>
        <v>175.83</v>
      </c>
      <c r="H16" s="69">
        <f t="shared" si="2"/>
        <v>194.58</v>
      </c>
      <c r="I16" s="69">
        <f t="shared" si="3"/>
        <v>213.33</v>
      </c>
      <c r="J16" s="69">
        <f t="shared" si="4"/>
        <v>232.08</v>
      </c>
      <c r="K16" s="69">
        <f t="shared" si="5"/>
        <v>250.83</v>
      </c>
      <c r="L16" s="69">
        <f t="shared" si="11"/>
        <v>269.58000000000004</v>
      </c>
      <c r="M16" s="69">
        <f t="shared" si="6"/>
        <v>288.33000000000004</v>
      </c>
      <c r="N16" s="69">
        <f t="shared" si="7"/>
        <v>307.08000000000004</v>
      </c>
      <c r="O16" s="69">
        <f t="shared" si="8"/>
        <v>325.83000000000004</v>
      </c>
      <c r="P16" s="69">
        <f t="shared" si="9"/>
        <v>344.58000000000004</v>
      </c>
      <c r="Q16" s="70">
        <f t="shared" si="10"/>
        <v>363.33000000000004</v>
      </c>
    </row>
    <row r="17" spans="1:17" s="7" customFormat="1" ht="19.5" customHeight="1">
      <c r="A17" s="24" t="s">
        <v>18</v>
      </c>
      <c r="B17" s="14"/>
      <c r="C17" s="41"/>
      <c r="D17" s="71">
        <v>134.67</v>
      </c>
      <c r="E17" s="71">
        <v>18.67</v>
      </c>
      <c r="F17" s="72">
        <f t="shared" si="0"/>
        <v>153.33999999999997</v>
      </c>
      <c r="G17" s="72">
        <f t="shared" si="1"/>
        <v>172.01</v>
      </c>
      <c r="H17" s="72">
        <f t="shared" si="2"/>
        <v>190.68</v>
      </c>
      <c r="I17" s="72">
        <f t="shared" si="3"/>
        <v>209.35</v>
      </c>
      <c r="J17" s="72">
        <f t="shared" si="4"/>
        <v>228.01999999999998</v>
      </c>
      <c r="K17" s="72">
        <f t="shared" si="5"/>
        <v>246.69</v>
      </c>
      <c r="L17" s="72">
        <f t="shared" si="11"/>
        <v>265.36</v>
      </c>
      <c r="M17" s="72">
        <f t="shared" si="6"/>
        <v>284.03</v>
      </c>
      <c r="N17" s="72">
        <f t="shared" si="7"/>
        <v>302.70000000000005</v>
      </c>
      <c r="O17" s="72">
        <f t="shared" si="8"/>
        <v>321.37</v>
      </c>
      <c r="P17" s="72">
        <f t="shared" si="9"/>
        <v>340.03999999999996</v>
      </c>
      <c r="Q17" s="73">
        <f t="shared" si="10"/>
        <v>358.71000000000004</v>
      </c>
    </row>
    <row r="18" spans="1:17" s="7" customFormat="1" ht="19.5" customHeight="1" thickBot="1">
      <c r="A18" s="25" t="s">
        <v>35</v>
      </c>
      <c r="B18" s="15"/>
      <c r="C18" s="42"/>
      <c r="D18" s="74">
        <v>131.08</v>
      </c>
      <c r="E18" s="74">
        <v>17.58</v>
      </c>
      <c r="F18" s="75">
        <f t="shared" si="0"/>
        <v>148.66000000000003</v>
      </c>
      <c r="G18" s="75">
        <f t="shared" si="1"/>
        <v>166.24</v>
      </c>
      <c r="H18" s="75">
        <f t="shared" si="2"/>
        <v>183.82</v>
      </c>
      <c r="I18" s="75">
        <f t="shared" si="3"/>
        <v>201.4</v>
      </c>
      <c r="J18" s="75">
        <f t="shared" si="4"/>
        <v>218.98000000000002</v>
      </c>
      <c r="K18" s="75">
        <f t="shared" si="5"/>
        <v>236.56</v>
      </c>
      <c r="L18" s="75">
        <f t="shared" si="11"/>
        <v>254.14</v>
      </c>
      <c r="M18" s="75">
        <f t="shared" si="6"/>
        <v>271.72</v>
      </c>
      <c r="N18" s="75">
        <f t="shared" si="7"/>
        <v>289.29999999999995</v>
      </c>
      <c r="O18" s="75">
        <f t="shared" si="8"/>
        <v>306.88</v>
      </c>
      <c r="P18" s="75">
        <f t="shared" si="9"/>
        <v>324.46000000000004</v>
      </c>
      <c r="Q18" s="76">
        <f t="shared" si="10"/>
        <v>342.03999999999996</v>
      </c>
    </row>
    <row r="19" spans="1:17" ht="15.75" customHeight="1" thickBot="1">
      <c r="A19" s="25" t="s">
        <v>36</v>
      </c>
      <c r="B19" s="15"/>
      <c r="C19" s="42"/>
      <c r="D19" s="74">
        <v>117.33</v>
      </c>
      <c r="E19" s="74">
        <v>17.67</v>
      </c>
      <c r="F19" s="75">
        <f t="shared" si="0"/>
        <v>135</v>
      </c>
      <c r="G19" s="75">
        <f t="shared" si="1"/>
        <v>152.67000000000002</v>
      </c>
      <c r="H19" s="75">
        <f t="shared" si="2"/>
        <v>170.34</v>
      </c>
      <c r="I19" s="75">
        <f t="shared" si="3"/>
        <v>188.01</v>
      </c>
      <c r="J19" s="75">
        <f t="shared" si="4"/>
        <v>205.68</v>
      </c>
      <c r="K19" s="75">
        <f t="shared" si="5"/>
        <v>223.35000000000002</v>
      </c>
      <c r="L19" s="75">
        <f t="shared" si="11"/>
        <v>241.02</v>
      </c>
      <c r="M19" s="75">
        <f t="shared" si="6"/>
        <v>258.69</v>
      </c>
      <c r="N19" s="75">
        <f t="shared" si="7"/>
        <v>276.36</v>
      </c>
      <c r="O19" s="75">
        <f t="shared" si="8"/>
        <v>294.03000000000003</v>
      </c>
      <c r="P19" s="75">
        <f t="shared" si="9"/>
        <v>311.7</v>
      </c>
      <c r="Q19" s="76">
        <f t="shared" si="10"/>
        <v>329.37</v>
      </c>
    </row>
    <row r="20" spans="1:18" ht="18.75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3:8" ht="18">
      <c r="C21" s="78"/>
      <c r="D21" s="78"/>
      <c r="E21" s="78"/>
      <c r="F21" s="78"/>
      <c r="G21" s="80" t="s">
        <v>38</v>
      </c>
      <c r="H21" s="81"/>
    </row>
    <row r="22" spans="3:12" ht="12.75">
      <c r="C22" s="78"/>
      <c r="D22" s="78"/>
      <c r="E22" s="78"/>
      <c r="F22" s="78"/>
      <c r="G22" s="45" t="s">
        <v>33</v>
      </c>
      <c r="H22" s="44"/>
      <c r="L22" s="21"/>
    </row>
    <row r="23" spans="3:8" ht="12.75">
      <c r="C23" s="78"/>
      <c r="D23" s="78"/>
      <c r="E23" s="78"/>
      <c r="F23" s="78"/>
      <c r="H23" s="19"/>
    </row>
    <row r="24" spans="3:6" ht="12.75">
      <c r="C24" s="78"/>
      <c r="D24" s="78"/>
      <c r="E24" s="78"/>
      <c r="F24" s="78"/>
    </row>
    <row r="25" spans="5:6" ht="12.75">
      <c r="E25" s="2" t="s">
        <v>19</v>
      </c>
      <c r="F25" s="2"/>
    </row>
    <row r="26" spans="5:6" ht="12.75">
      <c r="E26" s="2" t="s">
        <v>20</v>
      </c>
      <c r="F26" s="2"/>
    </row>
    <row r="27" spans="3:7" ht="12.75">
      <c r="C27" s="77" t="s">
        <v>32</v>
      </c>
      <c r="D27" s="78"/>
      <c r="E27" s="78"/>
      <c r="F27" s="78"/>
      <c r="G27" s="78"/>
    </row>
    <row r="28" spans="5:6" ht="12.75">
      <c r="E28" s="2"/>
      <c r="F28" s="2"/>
    </row>
    <row r="29" spans="5:6" ht="12.75">
      <c r="E29" s="18"/>
      <c r="F29"/>
    </row>
  </sheetData>
  <sheetProtection password="EFD2" sheet="1" objects="1" scenarios="1" selectLockedCells="1" selectUnlockedCells="1"/>
  <mergeCells count="3">
    <mergeCell ref="C27:G27"/>
    <mergeCell ref="C21:F24"/>
    <mergeCell ref="A20:R20"/>
  </mergeCells>
  <hyperlinks>
    <hyperlink ref="C27" r:id="rId1" display="unsa.syndicat@UNSA.travail.gouv.fr"/>
    <hyperlink ref="G21" r:id="rId2" display="http://itefa.unsa.org"/>
  </hyperlinks>
  <printOptions/>
  <pageMargins left="0" right="0" top="0" bottom="0" header="0.5118110236220472" footer="0.5118110236220472"/>
  <pageSetup horizontalDpi="300" verticalDpi="3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Brigitte PINEAU</cp:lastModifiedBy>
  <cp:lastPrinted>2004-07-18T08:58:50Z</cp:lastPrinted>
  <dcterms:created xsi:type="dcterms:W3CDTF">1999-01-19T22:33:27Z</dcterms:created>
  <dcterms:modified xsi:type="dcterms:W3CDTF">2006-06-19T22:31:28Z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